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oleObject" PartName="/xl/embeddings/oleObject1.bin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</sheets>
  <definedNames/>
  <calcPr/>
  <extLst>
    <ext uri="GoogleSheetsCustomDataVersion1">
      <go:sheetsCustomData xmlns:go="http://customooxmlschemas.google.com/" r:id="rId7" roundtripDataSignature="AMtx7mjJpPpXZBPZvrYtQNZWG9PfTORDvQ=="/>
    </ext>
  </extLst>
</workbook>
</file>

<file path=xl/sharedStrings.xml><?xml version="1.0" encoding="utf-8"?>
<sst xmlns="http://schemas.openxmlformats.org/spreadsheetml/2006/main" count="69" uniqueCount="65">
  <si>
    <t>AEROCLUB LES AILES CHATELLERAUDAISES</t>
  </si>
  <si>
    <t>RAPPORT DE PESEE</t>
  </si>
  <si>
    <t>O.M FR.MF.104</t>
  </si>
  <si>
    <t>TRAIN TRICYCLE</t>
  </si>
  <si>
    <r>
      <rPr>
        <rFont val="Calibri"/>
        <color theme="1"/>
      </rPr>
      <t xml:space="preserve">Appareil:  </t>
    </r>
    <r>
      <rPr>
        <rFont val="Arial"/>
        <b/>
        <color theme="1"/>
        <sz val="10.0"/>
      </rPr>
      <t xml:space="preserve">DR400/120  </t>
    </r>
  </si>
  <si>
    <r>
      <rPr>
        <rFont val="Calibri"/>
        <color theme="1"/>
      </rPr>
      <t xml:space="preserve">date: </t>
    </r>
    <r>
      <rPr>
        <rFont val="Arial"/>
        <color rgb="FF3366FF"/>
        <sz val="16.0"/>
      </rPr>
      <t xml:space="preserve"> </t>
    </r>
    <r>
      <rPr>
        <rFont val="Arial"/>
        <b/>
        <color rgb="FF3366FF"/>
        <sz val="16.0"/>
      </rPr>
      <t>21/02/2016</t>
    </r>
  </si>
  <si>
    <t>Signature</t>
  </si>
  <si>
    <r>
      <rPr>
        <rFont val="Calibri"/>
        <color theme="1"/>
      </rPr>
      <t xml:space="preserve">Immatriculation:  </t>
    </r>
    <r>
      <rPr>
        <rFont val="Arial"/>
        <b/>
        <color theme="1"/>
        <sz val="10.0"/>
      </rPr>
      <t>F-HPBR</t>
    </r>
  </si>
  <si>
    <r>
      <rPr>
        <rFont val="Arial"/>
        <color theme="1"/>
        <sz val="12.0"/>
      </rPr>
      <t xml:space="preserve">Lieu: </t>
    </r>
    <r>
      <rPr>
        <rFont val="Arial"/>
        <b/>
        <color theme="1"/>
        <sz val="12.0"/>
      </rPr>
      <t>Châtellerault</t>
    </r>
  </si>
  <si>
    <t>d(en m)=</t>
  </si>
  <si>
    <t>D(en m)=</t>
  </si>
  <si>
    <t>Conditions de pesée:</t>
  </si>
  <si>
    <t>Roues</t>
  </si>
  <si>
    <t xml:space="preserve">Référence:: B.A partie  rectangulaire de la voilure </t>
  </si>
  <si>
    <t>Mise à niveau:     Bord habitacle horizontal</t>
  </si>
  <si>
    <t>Masse à vide</t>
  </si>
  <si>
    <t>Distance du C.G</t>
  </si>
  <si>
    <t>masse lue</t>
  </si>
  <si>
    <t>Tare</t>
  </si>
  <si>
    <t>masse nette</t>
  </si>
  <si>
    <t>Aux roues principales:</t>
  </si>
  <si>
    <t>Roue G</t>
  </si>
  <si>
    <t>Roue D</t>
  </si>
  <si>
    <t>D2 = p1 x D =</t>
  </si>
  <si>
    <t>Roue AV</t>
  </si>
  <si>
    <t xml:space="preserve">              M</t>
  </si>
  <si>
    <t>Essence NU</t>
  </si>
  <si>
    <t>A la référence:</t>
  </si>
  <si>
    <t>Masse totale mesurée (kg)</t>
  </si>
  <si>
    <t>X = d-D2     =</t>
  </si>
  <si>
    <t>Corrections</t>
  </si>
  <si>
    <t>Masse (kg)</t>
  </si>
  <si>
    <t>Bras de levier (m)</t>
  </si>
  <si>
    <t>Moment (mxkg)</t>
  </si>
  <si>
    <t>Valeurs lues</t>
  </si>
  <si>
    <t>Carburant</t>
  </si>
  <si>
    <t>Qté en litres</t>
  </si>
  <si>
    <t>Densité ess: 0,72</t>
  </si>
  <si>
    <t>Dté kg/l</t>
  </si>
  <si>
    <t>Densité jet A1: 0,8</t>
  </si>
  <si>
    <t>Masse en kg</t>
  </si>
  <si>
    <t>Plein d'huile moteur inclus</t>
  </si>
  <si>
    <t>Résultat corrigé</t>
  </si>
  <si>
    <t>EX de chargement</t>
  </si>
  <si>
    <t>Masse maxi structure décollage MMSD</t>
  </si>
  <si>
    <t>900 kg</t>
  </si>
  <si>
    <t>Bras ( m)  *</t>
  </si>
  <si>
    <t>Moment</t>
  </si>
  <si>
    <t xml:space="preserve">Masse maxi structure atterrissage MMSA </t>
  </si>
  <si>
    <t>Masse maxi structure roulage</t>
  </si>
  <si>
    <t>Rang 1</t>
  </si>
  <si>
    <t>Limite de centrage en catégorie normale</t>
  </si>
  <si>
    <t>Rang 2</t>
  </si>
  <si>
    <t>Avant:</t>
  </si>
  <si>
    <r>
      <rPr>
        <rFont val="Arial"/>
        <b/>
        <color theme="1"/>
        <sz val="9.0"/>
      </rPr>
      <t>0,205</t>
    </r>
    <r>
      <rPr>
        <rFont val="Arial"/>
        <b val="0"/>
        <color theme="1"/>
        <sz val="9.0"/>
      </rPr>
      <t xml:space="preserve"> </t>
    </r>
    <r>
      <rPr>
        <rFont val="Arial"/>
        <b/>
        <color theme="1"/>
        <sz val="9.0"/>
      </rPr>
      <t>m</t>
    </r>
    <r>
      <rPr>
        <rFont val="Arial"/>
        <b val="0"/>
        <color theme="1"/>
        <sz val="9.0"/>
      </rPr>
      <t xml:space="preserve"> à </t>
    </r>
    <r>
      <rPr>
        <rFont val="Arial"/>
        <b/>
        <color theme="1"/>
        <sz val="9.0"/>
      </rPr>
      <t>750kg o</t>
    </r>
    <r>
      <rPr>
        <rFont val="Arial"/>
        <b val="0"/>
        <color theme="1"/>
        <sz val="9.0"/>
      </rPr>
      <t>u moins</t>
    </r>
  </si>
  <si>
    <t>Rang 3  (bag)</t>
  </si>
  <si>
    <r>
      <rPr>
        <rFont val="Arial"/>
        <b/>
        <color theme="1"/>
        <sz val="9.0"/>
      </rPr>
      <t>0,428 m</t>
    </r>
    <r>
      <rPr>
        <rFont val="Arial"/>
        <b val="0"/>
        <color theme="1"/>
        <sz val="9.0"/>
      </rPr>
      <t xml:space="preserve"> à</t>
    </r>
    <r>
      <rPr>
        <rFont val="Arial"/>
        <b/>
        <color theme="1"/>
        <sz val="9.0"/>
      </rPr>
      <t xml:space="preserve"> 900kg</t>
    </r>
  </si>
  <si>
    <t>Arrière</t>
  </si>
  <si>
    <r>
      <rPr>
        <rFont val="Arial"/>
        <b/>
        <color theme="1"/>
        <sz val="9.0"/>
      </rPr>
      <t>0,564 m</t>
    </r>
    <r>
      <rPr>
        <rFont val="Arial"/>
        <b val="0"/>
        <color theme="1"/>
        <sz val="9.0"/>
      </rPr>
      <t xml:space="preserve"> à </t>
    </r>
    <r>
      <rPr>
        <rFont val="Arial"/>
        <b/>
        <color theme="1"/>
        <sz val="9.0"/>
      </rPr>
      <t>900kg 0</t>
    </r>
    <r>
      <rPr>
        <rFont val="Arial"/>
        <b val="0"/>
        <color theme="1"/>
        <sz val="9.0"/>
      </rPr>
      <t>u moins</t>
    </r>
  </si>
  <si>
    <t>Carbu: kg</t>
  </si>
  <si>
    <t>TOTAL</t>
  </si>
  <si>
    <t>*  Total des moments divisé par total des masses</t>
  </si>
  <si>
    <t>Pesée précédente</t>
  </si>
  <si>
    <t>562 kg le 21/12/2012</t>
  </si>
  <si>
    <t>Remarques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</si>
</sst>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&quot; €&quot;_-;\-* #,##0.00&quot; €&quot;_-;_-* \-??&quot; €&quot;_-;_-@"/>
    <numFmt numFmtId="165" formatCode="0.000"/>
    <numFmt numFmtId="166" formatCode="#,##0.00&quot; €&quot;;[Red]\-#,##0.00&quot; €&quot;"/>
    <numFmt numFmtId="167" formatCode="0.0"/>
  </numFmts>
  <fonts count="13">
    <font>
      <sz val="10.0"/>
      <color rgb="FF000000"/>
      <name val="Arial"/>
    </font>
    <font>
      <sz val="10.0"/>
      <color theme="1"/>
      <name val="Arial"/>
    </font>
    <font>
      <b/>
      <sz val="12.0"/>
      <color theme="1"/>
      <name val="Arial"/>
    </font>
    <font/>
    <font>
      <b/>
      <sz val="14.0"/>
      <color theme="1"/>
      <name val="Arial"/>
    </font>
    <font>
      <b/>
      <sz val="9.0"/>
      <color theme="1"/>
      <name val="Arial"/>
    </font>
    <font>
      <color theme="1"/>
      <name val="Calibri"/>
    </font>
    <font>
      <b/>
      <sz val="10.0"/>
      <color theme="1"/>
      <name val="Arial"/>
    </font>
    <font>
      <sz val="12.0"/>
      <color theme="1"/>
      <name val="Arial"/>
    </font>
    <font>
      <i/>
      <sz val="10.0"/>
      <color theme="1"/>
      <name val="Arial"/>
    </font>
    <font>
      <sz val="9.0"/>
      <color theme="1"/>
      <name val="Arial"/>
    </font>
    <font>
      <sz val="8.0"/>
      <color theme="1"/>
      <name val="Arial"/>
    </font>
    <font>
      <i/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5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horizontal="center" shrinkToFit="0" vertical="bottom" wrapText="0"/>
    </xf>
    <xf borderId="5" fillId="0" fontId="3" numFmtId="0" xfId="0" applyBorder="1" applyFont="1"/>
    <xf borderId="6" fillId="0" fontId="5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7" fillId="0" fontId="3" numFmtId="0" xfId="0" applyBorder="1" applyFont="1"/>
    <xf borderId="8" fillId="0" fontId="3" numFmtId="0" xfId="0" applyBorder="1" applyFont="1"/>
    <xf borderId="0" fillId="0" fontId="6" numFmtId="0" xfId="0" applyFont="1"/>
    <xf borderId="0" fillId="0" fontId="7" numFmtId="0" xfId="0" applyAlignment="1" applyFont="1">
      <alignment shrinkToFit="0" vertical="bottom" wrapText="0"/>
    </xf>
    <xf borderId="9" fillId="0" fontId="1" numFmtId="164" xfId="0" applyAlignment="1" applyBorder="1" applyFont="1" applyNumberFormat="1">
      <alignment horizontal="center" shrinkToFit="0" vertical="bottom" wrapText="0"/>
    </xf>
    <xf borderId="10" fillId="0" fontId="3" numFmtId="0" xfId="0" applyBorder="1" applyFont="1"/>
    <xf borderId="0" fillId="0" fontId="8" numFmtId="0" xfId="0" applyAlignment="1" applyFon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horizontal="center" shrinkToFit="0" vertical="bottom" wrapText="0"/>
    </xf>
    <xf borderId="10" fillId="0" fontId="1" numFmtId="0" xfId="0" applyAlignment="1" applyBorder="1" applyFont="1">
      <alignment horizontal="center" shrinkToFit="0" vertical="bottom" wrapText="0"/>
    </xf>
    <xf borderId="14" fillId="0" fontId="1" numFmtId="0" xfId="0" applyAlignment="1" applyBorder="1" applyFont="1">
      <alignment shrinkToFit="0" vertical="bottom" wrapText="0"/>
    </xf>
    <xf borderId="15" fillId="0" fontId="1" numFmtId="0" xfId="0" applyAlignment="1" applyBorder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16" fillId="0" fontId="5" numFmtId="165" xfId="0" applyAlignment="1" applyBorder="1" applyFont="1" applyNumberFormat="1">
      <alignment horizontal="center" shrinkToFit="0" vertical="bottom" wrapText="0"/>
    </xf>
    <xf borderId="17" fillId="0" fontId="5" numFmtId="165" xfId="0" applyAlignment="1" applyBorder="1" applyFont="1" applyNumberFormat="1">
      <alignment horizontal="center" shrinkToFit="0" vertical="bottom" wrapText="0"/>
    </xf>
    <xf borderId="18" fillId="0" fontId="10" numFmtId="0" xfId="0" applyAlignment="1" applyBorder="1" applyFont="1">
      <alignment horizontal="right" shrinkToFit="0" vertical="bottom" wrapText="0"/>
    </xf>
    <xf borderId="19" fillId="0" fontId="3" numFmtId="0" xfId="0" applyBorder="1" applyFont="1"/>
    <xf borderId="19" fillId="0" fontId="10" numFmtId="0" xfId="0" applyAlignment="1" applyBorder="1" applyFont="1">
      <alignment shrinkToFit="0" vertical="bottom" wrapText="0"/>
    </xf>
    <xf borderId="17" fillId="0" fontId="10" numFmtId="0" xfId="0" applyAlignment="1" applyBorder="1" applyFont="1">
      <alignment shrinkToFit="0" vertical="bottom" wrapText="0"/>
    </xf>
    <xf borderId="18" fillId="0" fontId="10" numFmtId="0" xfId="0" applyAlignment="1" applyBorder="1" applyFont="1">
      <alignment horizontal="center" shrinkToFit="0" vertical="bottom" wrapText="0"/>
    </xf>
    <xf borderId="19" fillId="0" fontId="10" numFmtId="0" xfId="0" applyAlignment="1" applyBorder="1" applyFont="1">
      <alignment horizontal="center" shrinkToFit="0" vertical="bottom" wrapText="0"/>
    </xf>
    <xf borderId="17" fillId="0" fontId="3" numFmtId="0" xfId="0" applyBorder="1" applyFont="1"/>
    <xf borderId="20" fillId="2" fontId="5" numFmtId="0" xfId="0" applyAlignment="1" applyBorder="1" applyFill="1" applyFont="1">
      <alignment horizontal="center" shrinkToFit="0" vertical="bottom" wrapText="0"/>
    </xf>
    <xf borderId="21" fillId="0" fontId="5" numFmtId="0" xfId="0" applyAlignment="1" applyBorder="1" applyFont="1">
      <alignment horizontal="center" shrinkToFit="0" vertical="bottom" wrapText="0"/>
    </xf>
    <xf borderId="21" fillId="0" fontId="3" numFmtId="0" xfId="0" applyBorder="1" applyFont="1"/>
    <xf borderId="12" fillId="0" fontId="3" numFmtId="0" xfId="0" applyBorder="1" applyFont="1"/>
    <xf borderId="22" fillId="0" fontId="3" numFmtId="0" xfId="0" applyBorder="1" applyFont="1"/>
    <xf borderId="23" fillId="0" fontId="10" numFmtId="0" xfId="0" applyAlignment="1" applyBorder="1" applyFont="1">
      <alignment shrinkToFit="0" vertical="bottom" wrapText="0"/>
    </xf>
    <xf borderId="23" fillId="0" fontId="10" numFmtId="0" xfId="0" applyAlignment="1" applyBorder="1" applyFont="1">
      <alignment horizontal="center" shrinkToFit="0" vertical="bottom" wrapText="0"/>
    </xf>
    <xf borderId="24" fillId="0" fontId="10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shrinkToFit="0" vertical="bottom" wrapText="0"/>
    </xf>
    <xf borderId="5" fillId="0" fontId="10" numFmtId="0" xfId="0" applyAlignment="1" applyBorder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5" fillId="0" fontId="5" numFmtId="165" xfId="0" applyAlignment="1" applyBorder="1" applyFont="1" applyNumberFormat="1">
      <alignment horizontal="center" shrinkToFit="0" vertical="bottom" wrapText="0"/>
    </xf>
    <xf borderId="25" fillId="0" fontId="10" numFmtId="0" xfId="0" applyAlignment="1" applyBorder="1" applyFont="1">
      <alignment horizontal="center" shrinkToFit="0" vertical="bottom" wrapText="0"/>
    </xf>
    <xf borderId="24" fillId="0" fontId="10" numFmtId="0" xfId="0" applyAlignment="1" applyBorder="1" applyFont="1">
      <alignment horizontal="center" shrinkToFit="0" vertical="center" wrapText="0"/>
    </xf>
    <xf borderId="26" fillId="0" fontId="10" numFmtId="0" xfId="0" applyAlignment="1" applyBorder="1" applyFont="1">
      <alignment horizontal="center" shrinkToFit="0" vertical="center" wrapText="0"/>
    </xf>
    <xf borderId="25" fillId="0" fontId="11" numFmtId="0" xfId="0" applyAlignment="1" applyBorder="1" applyFont="1">
      <alignment shrinkToFit="0" vertical="bottom" wrapText="0"/>
    </xf>
    <xf borderId="27" fillId="0" fontId="3" numFmtId="0" xfId="0" applyBorder="1" applyFont="1"/>
    <xf borderId="25" fillId="0" fontId="3" numFmtId="0" xfId="0" applyBorder="1" applyFont="1"/>
    <xf borderId="28" fillId="0" fontId="3" numFmtId="0" xfId="0" applyBorder="1" applyFont="1"/>
    <xf borderId="25" fillId="0" fontId="10" numFmtId="0" xfId="0" applyAlignment="1" applyBorder="1" applyFont="1">
      <alignment shrinkToFit="0" vertical="bottom" wrapText="0"/>
    </xf>
    <xf borderId="13" fillId="0" fontId="5" numFmtId="0" xfId="0" applyAlignment="1" applyBorder="1" applyFont="1">
      <alignment shrinkToFit="0" vertical="bottom" wrapText="0"/>
    </xf>
    <xf borderId="29" fillId="0" fontId="5" numFmtId="0" xfId="0" applyAlignment="1" applyBorder="1" applyFont="1">
      <alignment horizontal="center" shrinkToFit="0" vertical="bottom" wrapText="0"/>
    </xf>
    <xf borderId="30" fillId="0" fontId="3" numFmtId="0" xfId="0" applyBorder="1" applyFont="1"/>
    <xf borderId="16" fillId="0" fontId="10" numFmtId="0" xfId="0" applyAlignment="1" applyBorder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31" fillId="0" fontId="5" numFmtId="165" xfId="0" applyAlignment="1" applyBorder="1" applyFont="1" applyNumberFormat="1">
      <alignment horizontal="center" shrinkToFit="0" vertical="bottom" wrapText="0"/>
    </xf>
    <xf borderId="32" fillId="0" fontId="3" numFmtId="0" xfId="0" applyBorder="1" applyFont="1"/>
    <xf borderId="0" fillId="0" fontId="5" numFmtId="2" xfId="0" applyAlignment="1" applyFont="1" applyNumberFormat="1">
      <alignment horizontal="center" shrinkToFit="0" vertical="bottom" wrapText="0"/>
    </xf>
    <xf borderId="26" fillId="0" fontId="10" numFmtId="0" xfId="0" applyAlignment="1" applyBorder="1" applyFont="1">
      <alignment shrinkToFit="0" vertical="bottom" wrapText="0"/>
    </xf>
    <xf borderId="24" fillId="0" fontId="10" numFmtId="0" xfId="0" applyAlignment="1" applyBorder="1" applyFont="1">
      <alignment shrinkToFit="0" vertical="bottom" wrapText="0"/>
    </xf>
    <xf borderId="12" fillId="0" fontId="10" numFmtId="0" xfId="0" applyAlignment="1" applyBorder="1" applyFont="1">
      <alignment shrinkToFit="0" vertical="bottom" wrapText="0"/>
    </xf>
    <xf borderId="20" fillId="0" fontId="10" numFmtId="0" xfId="0" applyAlignment="1" applyBorder="1" applyFont="1">
      <alignment shrinkToFit="0" vertical="bottom" wrapText="0"/>
    </xf>
    <xf borderId="33" fillId="0" fontId="10" numFmtId="0" xfId="0" applyAlignment="1" applyBorder="1" applyFont="1">
      <alignment shrinkToFit="0" vertical="bottom" wrapText="0"/>
    </xf>
    <xf borderId="15" fillId="0" fontId="10" numFmtId="0" xfId="0" applyAlignment="1" applyBorder="1" applyFont="1">
      <alignment shrinkToFit="0" vertical="bottom" wrapText="0"/>
    </xf>
    <xf borderId="34" fillId="0" fontId="10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center" wrapText="0"/>
    </xf>
    <xf borderId="35" fillId="0" fontId="3" numFmtId="0" xfId="0" applyBorder="1" applyFont="1"/>
    <xf borderId="14" fillId="0" fontId="3" numFmtId="0" xfId="0" applyBorder="1" applyFont="1"/>
    <xf borderId="36" fillId="0" fontId="3" numFmtId="0" xfId="0" applyBorder="1" applyFont="1"/>
    <xf borderId="33" fillId="0" fontId="3" numFmtId="0" xfId="0" applyBorder="1" applyFont="1"/>
    <xf borderId="37" fillId="0" fontId="3" numFmtId="0" xfId="0" applyBorder="1" applyFont="1"/>
    <xf borderId="15" fillId="0" fontId="3" numFmtId="0" xfId="0" applyBorder="1" applyFont="1"/>
    <xf borderId="38" fillId="0" fontId="5" numFmtId="0" xfId="0" applyAlignment="1" applyBorder="1" applyFont="1">
      <alignment shrinkToFit="0" vertical="bottom" wrapText="0"/>
    </xf>
    <xf borderId="39" fillId="0" fontId="5" numFmtId="0" xfId="0" applyAlignment="1" applyBorder="1" applyFont="1">
      <alignment horizontal="center" shrinkToFit="0" vertical="bottom" wrapText="0"/>
    </xf>
    <xf borderId="40" fillId="0" fontId="3" numFmtId="0" xfId="0" applyBorder="1" applyFont="1"/>
    <xf borderId="39" fillId="0" fontId="5" numFmtId="165" xfId="0" applyAlignment="1" applyBorder="1" applyFont="1" applyNumberFormat="1">
      <alignment horizontal="center" shrinkToFit="0" vertical="bottom" wrapText="0"/>
    </xf>
    <xf borderId="41" fillId="0" fontId="3" numFmtId="0" xfId="0" applyBorder="1" applyFont="1"/>
    <xf borderId="39" fillId="0" fontId="5" numFmtId="2" xfId="0" applyAlignment="1" applyBorder="1" applyFont="1" applyNumberFormat="1">
      <alignment horizontal="center" shrinkToFit="0" vertical="bottom" wrapText="0"/>
    </xf>
    <xf borderId="42" fillId="0" fontId="3" numFmtId="0" xfId="0" applyBorder="1" applyFont="1"/>
    <xf borderId="43" fillId="0" fontId="5" numFmtId="0" xfId="0" applyAlignment="1" applyBorder="1" applyFont="1">
      <alignment horizontal="center" shrinkToFit="0" vertical="bottom" wrapText="0"/>
    </xf>
    <xf borderId="44" fillId="0" fontId="3" numFmtId="0" xfId="0" applyBorder="1" applyFont="1"/>
    <xf borderId="45" fillId="0" fontId="3" numFmtId="0" xfId="0" applyBorder="1" applyFont="1"/>
    <xf borderId="9" fillId="0" fontId="10" numFmtId="0" xfId="0" applyAlignment="1" applyBorder="1" applyFont="1">
      <alignment horizontal="left" shrinkToFit="0" vertical="bottom" wrapText="0"/>
    </xf>
    <xf borderId="46" fillId="0" fontId="3" numFmtId="0" xfId="0" applyBorder="1" applyFont="1"/>
    <xf borderId="47" fillId="0" fontId="5" numFmtId="0" xfId="0" applyAlignment="1" applyBorder="1" applyFont="1">
      <alignment horizontal="center" shrinkToFit="0" vertical="bottom" wrapText="0"/>
    </xf>
    <xf borderId="22" fillId="0" fontId="10" numFmtId="0" xfId="0" applyAlignment="1" applyBorder="1" applyFont="1">
      <alignment shrinkToFit="0" vertical="bottom" wrapText="0"/>
    </xf>
    <xf borderId="28" fillId="0" fontId="10" numFmtId="0" xfId="0" applyAlignment="1" applyBorder="1" applyFont="1">
      <alignment shrinkToFit="0" vertical="bottom" wrapText="0"/>
    </xf>
    <xf borderId="48" fillId="0" fontId="10" numFmtId="166" xfId="0" applyAlignment="1" applyBorder="1" applyFont="1" applyNumberFormat="1">
      <alignment shrinkToFit="0" vertical="bottom" wrapText="0"/>
    </xf>
    <xf borderId="18" fillId="0" fontId="10" numFmtId="0" xfId="0" applyAlignment="1" applyBorder="1" applyFont="1">
      <alignment horizontal="left" shrinkToFit="0" vertical="bottom" wrapText="0"/>
    </xf>
    <xf borderId="19" fillId="0" fontId="10" numFmtId="0" xfId="0" applyAlignment="1" applyBorder="1" applyFont="1">
      <alignment horizontal="left" shrinkToFit="0" vertical="bottom" wrapText="0"/>
    </xf>
    <xf borderId="49" fillId="0" fontId="5" numFmtId="0" xfId="0" applyAlignment="1" applyBorder="1" applyFont="1">
      <alignment horizontal="center" shrinkToFit="0" vertical="bottom" wrapText="0"/>
    </xf>
    <xf borderId="23" fillId="0" fontId="10" numFmtId="165" xfId="0" applyAlignment="1" applyBorder="1" applyFont="1" applyNumberFormat="1">
      <alignment horizontal="center" shrinkToFit="0" vertical="bottom" wrapText="0"/>
    </xf>
    <xf borderId="49" fillId="0" fontId="10" numFmtId="2" xfId="0" applyAlignment="1" applyBorder="1" applyFont="1" applyNumberFormat="1">
      <alignment horizontal="center" shrinkToFit="0" vertical="bottom" wrapText="0"/>
    </xf>
    <xf borderId="50" fillId="0" fontId="10" numFmtId="0" xfId="0" applyAlignment="1" applyBorder="1" applyFont="1">
      <alignment horizontal="left" shrinkToFit="0" vertical="bottom" wrapText="0"/>
    </xf>
    <xf borderId="40" fillId="0" fontId="10" numFmtId="0" xfId="0" applyAlignment="1" applyBorder="1" applyFont="1">
      <alignment horizontal="left" shrinkToFit="0" vertical="bottom" wrapText="0"/>
    </xf>
    <xf borderId="51" fillId="0" fontId="5" numFmtId="0" xfId="0" applyAlignment="1" applyBorder="1" applyFont="1">
      <alignment horizontal="center" shrinkToFit="0" vertical="bottom" wrapText="0"/>
    </xf>
    <xf borderId="23" fillId="3" fontId="10" numFmtId="167" xfId="0" applyAlignment="1" applyBorder="1" applyFill="1" applyFont="1" applyNumberFormat="1">
      <alignment horizontal="center" shrinkToFit="0" vertical="bottom" wrapText="0"/>
    </xf>
    <xf borderId="49" fillId="0" fontId="10" numFmtId="165" xfId="0" applyAlignment="1" applyBorder="1" applyFont="1" applyNumberFormat="1">
      <alignment horizontal="center"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20" fillId="0" fontId="10" numFmtId="0" xfId="0" applyAlignment="1" applyBorder="1" applyFont="1">
      <alignment horizontal="center" shrinkToFit="0" vertical="center" wrapText="0"/>
    </xf>
    <xf borderId="31" fillId="0" fontId="5" numFmtId="0" xfId="0" applyAlignment="1" applyBorder="1" applyFont="1">
      <alignment horizontal="center" shrinkToFit="0" vertical="bottom" wrapText="0"/>
    </xf>
    <xf borderId="34" fillId="0" fontId="3" numFmtId="0" xfId="0" applyBorder="1" applyFont="1"/>
    <xf borderId="23" fillId="3" fontId="10" numFmtId="165" xfId="0" applyAlignment="1" applyBorder="1" applyFont="1" applyNumberFormat="1">
      <alignment horizontal="center" shrinkToFit="0" vertical="bottom" wrapText="0"/>
    </xf>
    <xf borderId="6" fillId="0" fontId="10" numFmtId="0" xfId="0" applyAlignment="1" applyBorder="1" applyFont="1">
      <alignment horizontal="center" shrinkToFit="0" vertical="bottom" wrapText="0"/>
    </xf>
    <xf borderId="52" fillId="3" fontId="10" numFmtId="0" xfId="0" applyAlignment="1" applyBorder="1" applyFont="1">
      <alignment horizontal="center" shrinkToFit="0" vertical="bottom" wrapText="0"/>
    </xf>
    <xf borderId="36" fillId="0" fontId="10" numFmtId="165" xfId="0" applyAlignment="1" applyBorder="1" applyFont="1" applyNumberFormat="1">
      <alignment horizontal="center" shrinkToFit="0" vertical="bottom" wrapText="0"/>
    </xf>
    <xf borderId="53" fillId="0" fontId="10" numFmtId="165" xfId="0" applyAlignment="1" applyBorder="1" applyFont="1" applyNumberFormat="1">
      <alignment horizontal="center" shrinkToFit="0" vertical="bottom" wrapText="0"/>
    </xf>
    <xf borderId="6" fillId="0" fontId="5" numFmtId="0" xfId="0" applyAlignment="1" applyBorder="1" applyFont="1">
      <alignment horizontal="center" shrinkToFit="0" vertical="bottom" wrapText="0"/>
    </xf>
    <xf borderId="54" fillId="0" fontId="5" numFmtId="0" xfId="0" applyAlignment="1" applyBorder="1" applyFont="1">
      <alignment horizontal="center" shrinkToFit="0" vertical="bottom" wrapText="0"/>
    </xf>
    <xf borderId="54" fillId="0" fontId="5" numFmtId="165" xfId="0" applyAlignment="1" applyBorder="1" applyFont="1" applyNumberFormat="1">
      <alignment horizontal="center" shrinkToFit="0" vertical="bottom" wrapText="0"/>
    </xf>
    <xf borderId="51" fillId="0" fontId="5" numFmtId="2" xfId="0" applyAlignment="1" applyBorder="1" applyFont="1" applyNumberFormat="1">
      <alignment horizontal="center" shrinkToFit="0" vertical="bottom" wrapText="0"/>
    </xf>
    <xf borderId="2" fillId="0" fontId="12" numFmtId="0" xfId="0" applyAlignment="1" applyBorder="1" applyFont="1">
      <alignment horizontal="center" shrinkToFit="0" vertical="bottom" wrapText="0"/>
    </xf>
    <xf borderId="9" fillId="0" fontId="5" numFmtId="0" xfId="0" applyAlignment="1" applyBorder="1" applyFont="1">
      <alignment horizontal="center" shrinkToFit="0" vertical="bottom" wrapText="0"/>
    </xf>
    <xf borderId="11" fillId="0" fontId="10" numFmtId="0" xfId="0" applyAlignment="1" applyBorder="1" applyFont="1">
      <alignment horizontal="center" shrinkToFit="0" vertical="bottom" wrapText="0"/>
    </xf>
    <xf borderId="4" fillId="0" fontId="10" numFmtId="0" xfId="0" applyAlignment="1" applyBorder="1" applyFont="1">
      <alignment shrinkToFit="0" vertical="bottom" wrapText="0"/>
    </xf>
    <xf borderId="6" fillId="0" fontId="10" numFmtId="0" xfId="0" applyAlignment="1" applyBorder="1" applyFont="1">
      <alignment shrinkToFit="0" vertical="bottom" wrapText="0"/>
    </xf>
    <xf borderId="7" fillId="0" fontId="10" numFmtId="0" xfId="0" applyAlignment="1" applyBorder="1" applyFont="1">
      <alignment shrinkToFit="0" vertical="bottom" wrapText="0"/>
    </xf>
    <xf borderId="8" fillId="0" fontId="10" numFmtId="0" xfId="0" applyAlignment="1" applyBorder="1" applyFont="1">
      <alignment shrinkToFit="0" vertical="bottom" wrapText="0"/>
    </xf>
    <xf borderId="11" fillId="0" fontId="10" numFmtId="0" xfId="0" applyAlignment="1" applyBorder="1" applyFont="1">
      <alignment shrinkToFit="0" vertical="bottom" wrapText="0"/>
    </xf>
    <xf borderId="21" fillId="0" fontId="10" numFmtId="0" xfId="0" applyAlignment="1" applyBorder="1" applyFont="1">
      <alignment shrinkToFit="0" vertical="bottom" wrapText="0"/>
    </xf>
    <xf borderId="0" fillId="0" fontId="1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2.png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428625</xdr:colOff>
      <xdr:row>1</xdr:row>
      <xdr:rowOff>47625</xdr:rowOff>
    </xdr:from>
    <xdr:ext cx="676275" cy="400050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8</xdr:row>
      <xdr:rowOff>57150</xdr:rowOff>
    </xdr:from>
    <xdr:ext cx="2914650" cy="11239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0.57"/>
    <col customWidth="1" min="3" max="3" width="13.43"/>
    <col customWidth="1" min="4" max="4" width="12.14"/>
    <col customWidth="1" min="5" max="5" width="11.43"/>
    <col customWidth="1" min="6" max="6" width="10.29"/>
    <col customWidth="1" min="7" max="8" width="10.14"/>
    <col customWidth="1" min="9" max="13" width="11.43"/>
    <col customWidth="1" min="14" max="26" width="10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9.5" customHeight="1">
      <c r="A2" s="1"/>
      <c r="B2" s="2"/>
      <c r="C2" s="3" t="s">
        <v>0</v>
      </c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9.5" customHeight="1">
      <c r="A3" s="1"/>
      <c r="B3" s="6"/>
      <c r="C3" s="7" t="s">
        <v>1</v>
      </c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9" t="s">
        <v>2</v>
      </c>
      <c r="C4" s="10" t="s">
        <v>3</v>
      </c>
      <c r="D4" s="11"/>
      <c r="E4" s="11"/>
      <c r="F4" s="11"/>
      <c r="G4" s="11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1.75" customHeight="1">
      <c r="A5" s="1"/>
      <c r="B5" s="13" t="s">
        <v>4</v>
      </c>
      <c r="C5" s="14"/>
      <c r="D5" s="1"/>
      <c r="E5" s="13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5" t="s">
        <v>6</v>
      </c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3" t="s">
        <v>7</v>
      </c>
      <c r="C7" s="1"/>
      <c r="D7" s="1"/>
      <c r="E7" s="17" t="s">
        <v>8</v>
      </c>
      <c r="F7" s="1"/>
      <c r="G7" s="18"/>
      <c r="H7" s="1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20"/>
      <c r="H8" s="2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22"/>
      <c r="C9" s="23"/>
      <c r="D9" s="23"/>
      <c r="E9" s="23"/>
      <c r="F9" s="23"/>
      <c r="G9" s="23"/>
      <c r="H9" s="2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25"/>
      <c r="C10" s="1"/>
      <c r="D10" s="1"/>
      <c r="E10" s="1"/>
      <c r="F10" s="1"/>
      <c r="G10" s="1"/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25"/>
      <c r="C11" s="1"/>
      <c r="D11" s="1"/>
      <c r="E11" s="1"/>
      <c r="F11" s="1"/>
      <c r="G11" s="1"/>
      <c r="H11" s="2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25"/>
      <c r="C12" s="1"/>
      <c r="D12" s="1"/>
      <c r="E12" s="1"/>
      <c r="F12" s="1"/>
      <c r="G12" s="1"/>
      <c r="H12" s="2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5"/>
      <c r="C13" s="1"/>
      <c r="D13" s="1"/>
      <c r="E13" s="1"/>
      <c r="F13" s="1"/>
      <c r="G13" s="1"/>
      <c r="H13" s="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25"/>
      <c r="C14" s="1"/>
      <c r="D14" s="1"/>
      <c r="E14" s="1"/>
      <c r="F14" s="1"/>
      <c r="G14" s="1"/>
      <c r="H14" s="2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25"/>
      <c r="C15" s="1"/>
      <c r="D15" s="1"/>
      <c r="E15" s="1"/>
      <c r="F15" s="1"/>
      <c r="G15" s="1"/>
      <c r="H15" s="2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27" t="s">
        <v>9</v>
      </c>
      <c r="C16" s="28" t="s">
        <v>10</v>
      </c>
      <c r="D16" s="29"/>
      <c r="E16" s="29"/>
      <c r="F16" s="29"/>
      <c r="G16" s="29"/>
      <c r="H16" s="30"/>
      <c r="I16" s="1"/>
      <c r="J16" s="1"/>
      <c r="K16" s="3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32">
        <v>0.828</v>
      </c>
      <c r="C17" s="33">
        <v>1.647</v>
      </c>
      <c r="D17" s="34" t="s">
        <v>11</v>
      </c>
      <c r="E17" s="35"/>
      <c r="F17" s="35"/>
      <c r="G17" s="36" t="s">
        <v>12</v>
      </c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38" t="s">
        <v>13</v>
      </c>
      <c r="C18" s="35"/>
      <c r="D18" s="35"/>
      <c r="E18" s="39" t="s">
        <v>14</v>
      </c>
      <c r="F18" s="35"/>
      <c r="G18" s="35"/>
      <c r="H18" s="4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41"/>
      <c r="C19" s="42" t="s">
        <v>15</v>
      </c>
      <c r="D19" s="43"/>
      <c r="E19" s="43"/>
      <c r="F19" s="43"/>
      <c r="G19" s="42" t="s">
        <v>16</v>
      </c>
      <c r="H19" s="4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45"/>
      <c r="C20" s="46"/>
      <c r="D20" s="46" t="s">
        <v>17</v>
      </c>
      <c r="E20" s="47" t="s">
        <v>18</v>
      </c>
      <c r="F20" s="46" t="s">
        <v>19</v>
      </c>
      <c r="G20" s="48" t="s">
        <v>20</v>
      </c>
      <c r="H20" s="4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45"/>
      <c r="C21" s="46" t="s">
        <v>21</v>
      </c>
      <c r="D21" s="47">
        <v>195.8</v>
      </c>
      <c r="E21" s="47"/>
      <c r="F21" s="47">
        <f t="shared" ref="F21:F23" si="1">D21</f>
        <v>195.8</v>
      </c>
      <c r="G21" s="49"/>
      <c r="H21" s="5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45"/>
      <c r="C22" s="46" t="s">
        <v>22</v>
      </c>
      <c r="D22" s="47">
        <v>195.6</v>
      </c>
      <c r="E22" s="47"/>
      <c r="F22" s="47">
        <f t="shared" si="1"/>
        <v>195.6</v>
      </c>
      <c r="G22" s="51" t="s">
        <v>23</v>
      </c>
      <c r="H22" s="52">
        <f>(F23*C17)/F25</f>
        <v>0.5036232707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45"/>
      <c r="C23" s="46" t="s">
        <v>24</v>
      </c>
      <c r="D23" s="47">
        <v>172.4</v>
      </c>
      <c r="E23" s="47"/>
      <c r="F23" s="47">
        <f t="shared" si="1"/>
        <v>172.4</v>
      </c>
      <c r="G23" s="49" t="s">
        <v>25</v>
      </c>
      <c r="H23" s="5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45"/>
      <c r="C24" s="46" t="s">
        <v>26</v>
      </c>
      <c r="D24" s="47"/>
      <c r="E24" s="47"/>
      <c r="F24" s="47"/>
      <c r="G24" s="53" t="s">
        <v>27</v>
      </c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45"/>
      <c r="C25" s="54" t="s">
        <v>28</v>
      </c>
      <c r="D25" s="43"/>
      <c r="E25" s="43"/>
      <c r="F25" s="55">
        <f>SUM(F21:F24)</f>
        <v>563.8</v>
      </c>
      <c r="G25" s="56" t="s">
        <v>29</v>
      </c>
      <c r="H25" s="52">
        <f>B17-H22</f>
        <v>0.3243767293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57"/>
      <c r="C26" s="58"/>
      <c r="F26" s="59"/>
      <c r="G26" s="60"/>
      <c r="H26" s="5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61" t="s">
        <v>30</v>
      </c>
      <c r="C27" s="62" t="s">
        <v>31</v>
      </c>
      <c r="D27" s="63"/>
      <c r="E27" s="62" t="s">
        <v>32</v>
      </c>
      <c r="F27" s="63"/>
      <c r="G27" s="62" t="s">
        <v>33</v>
      </c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64" t="s">
        <v>34</v>
      </c>
      <c r="C28" s="65">
        <f>F25</f>
        <v>563.8</v>
      </c>
      <c r="E28" s="66">
        <f>H25</f>
        <v>0.3243767293</v>
      </c>
      <c r="F28" s="67"/>
      <c r="G28" s="68">
        <f>C28*E28</f>
        <v>182.8836</v>
      </c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64" t="s">
        <v>35</v>
      </c>
      <c r="C29" s="69" t="s">
        <v>36</v>
      </c>
      <c r="D29" s="69"/>
      <c r="E29" s="49"/>
      <c r="F29" s="49"/>
      <c r="G29" s="70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72" t="s">
        <v>37</v>
      </c>
      <c r="C30" s="46" t="s">
        <v>38</v>
      </c>
      <c r="D30" s="47">
        <v>0.72</v>
      </c>
      <c r="E30" s="49"/>
      <c r="F30" s="49"/>
      <c r="G30" s="73"/>
      <c r="H30" s="7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75" t="s">
        <v>39</v>
      </c>
      <c r="C31" s="76" t="s">
        <v>40</v>
      </c>
      <c r="D31" s="55"/>
      <c r="E31" s="54"/>
      <c r="F31" s="77"/>
      <c r="G31" s="54"/>
      <c r="H31" s="4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64" t="s">
        <v>41</v>
      </c>
      <c r="C32" s="78"/>
      <c r="D32" s="79"/>
      <c r="E32" s="80"/>
      <c r="F32" s="81"/>
      <c r="G32" s="80"/>
      <c r="H32" s="8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83" t="s">
        <v>42</v>
      </c>
      <c r="C33" s="84">
        <f>C28</f>
        <v>563.8</v>
      </c>
      <c r="D33" s="85"/>
      <c r="E33" s="86">
        <f>E28</f>
        <v>0.3243767293</v>
      </c>
      <c r="F33" s="87"/>
      <c r="G33" s="88">
        <f>G28</f>
        <v>182.8836</v>
      </c>
      <c r="H33" s="8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49"/>
      <c r="C34" s="49"/>
      <c r="D34" s="49"/>
      <c r="E34" s="49"/>
      <c r="F34" s="49"/>
      <c r="G34" s="49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49"/>
      <c r="C35" s="49"/>
      <c r="D35" s="49"/>
      <c r="E35" s="90" t="s">
        <v>43</v>
      </c>
      <c r="F35" s="91"/>
      <c r="G35" s="91"/>
      <c r="H35" s="9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93" t="s">
        <v>44</v>
      </c>
      <c r="C36" s="94"/>
      <c r="D36" s="95" t="s">
        <v>45</v>
      </c>
      <c r="E36" s="96"/>
      <c r="F36" s="97" t="s">
        <v>31</v>
      </c>
      <c r="G36" s="97" t="s">
        <v>46</v>
      </c>
      <c r="H36" s="98" t="s">
        <v>47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99" t="s">
        <v>48</v>
      </c>
      <c r="C37" s="100"/>
      <c r="D37" s="101" t="s">
        <v>45</v>
      </c>
      <c r="E37" s="64" t="s">
        <v>15</v>
      </c>
      <c r="F37" s="47">
        <f>C28</f>
        <v>563.8</v>
      </c>
      <c r="G37" s="102">
        <f>E28</f>
        <v>0.3243767293</v>
      </c>
      <c r="H37" s="103">
        <f>G28</f>
        <v>182.8836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04" t="s">
        <v>49</v>
      </c>
      <c r="C38" s="105"/>
      <c r="D38" s="106" t="s">
        <v>45</v>
      </c>
      <c r="E38" s="64" t="s">
        <v>50</v>
      </c>
      <c r="F38" s="107">
        <f>82+69</f>
        <v>151</v>
      </c>
      <c r="G38" s="102">
        <v>0.41</v>
      </c>
      <c r="H38" s="108">
        <f t="shared" ref="H38:H40" si="2">F38*G38</f>
        <v>61.91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09" t="s">
        <v>51</v>
      </c>
      <c r="C39" s="4"/>
      <c r="D39" s="5"/>
      <c r="E39" s="64" t="s">
        <v>52</v>
      </c>
      <c r="F39" s="107">
        <f>90</f>
        <v>90</v>
      </c>
      <c r="G39" s="102">
        <v>1.19</v>
      </c>
      <c r="H39" s="108">
        <f t="shared" si="2"/>
        <v>107.1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10" t="s">
        <v>53</v>
      </c>
      <c r="C40" s="111" t="s">
        <v>54</v>
      </c>
      <c r="D40" s="40"/>
      <c r="E40" s="64" t="s">
        <v>55</v>
      </c>
      <c r="F40" s="107"/>
      <c r="G40" s="102">
        <v>1.9</v>
      </c>
      <c r="H40" s="108">
        <f t="shared" si="2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12"/>
      <c r="C41" s="111" t="s">
        <v>56</v>
      </c>
      <c r="D41" s="40"/>
      <c r="E41" s="64"/>
      <c r="F41" s="113"/>
      <c r="G41" s="102"/>
      <c r="H41" s="10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14" t="s">
        <v>57</v>
      </c>
      <c r="C42" s="84" t="s">
        <v>58</v>
      </c>
      <c r="D42" s="89"/>
      <c r="E42" s="75" t="s">
        <v>59</v>
      </c>
      <c r="F42" s="115">
        <f>100*0.72</f>
        <v>72</v>
      </c>
      <c r="G42" s="116">
        <v>1.12</v>
      </c>
      <c r="H42" s="117">
        <f>F42*G42</f>
        <v>80.64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49"/>
      <c r="C43" s="49"/>
      <c r="D43" s="49"/>
      <c r="E43" s="118" t="s">
        <v>60</v>
      </c>
      <c r="F43" s="119">
        <f>SUM(F37:F42)</f>
        <v>876.8</v>
      </c>
      <c r="G43" s="120">
        <f>H43/F43</f>
        <v>0.4933093066</v>
      </c>
      <c r="H43" s="121">
        <f>SUM(H37:H42)</f>
        <v>432.5336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49"/>
      <c r="C44" s="49"/>
      <c r="D44" s="49"/>
      <c r="E44" s="122" t="s">
        <v>61</v>
      </c>
      <c r="F44" s="4"/>
      <c r="G44" s="4"/>
      <c r="H44" s="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49"/>
      <c r="C45" s="49"/>
      <c r="D45" s="49"/>
      <c r="E45" s="49"/>
      <c r="F45" s="123" t="s">
        <v>62</v>
      </c>
      <c r="G45" s="94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49"/>
      <c r="C46" s="49"/>
      <c r="D46" s="49"/>
      <c r="E46" s="49"/>
      <c r="F46" s="124" t="s">
        <v>63</v>
      </c>
      <c r="G46" s="43"/>
      <c r="H46" s="4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49"/>
      <c r="C47" s="49"/>
      <c r="D47" s="49"/>
      <c r="E47" s="49"/>
      <c r="F47" s="125"/>
      <c r="G47" s="49"/>
      <c r="H47" s="5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49"/>
      <c r="D48" s="49"/>
      <c r="E48" s="49"/>
      <c r="F48" s="126"/>
      <c r="G48" s="127"/>
      <c r="H48" s="12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49"/>
      <c r="C49" s="49"/>
      <c r="D49" s="49"/>
      <c r="E49" s="49"/>
      <c r="F49" s="49"/>
      <c r="G49" s="49"/>
      <c r="H49" s="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49"/>
      <c r="C50" s="49"/>
      <c r="D50" s="49"/>
      <c r="E50" s="49"/>
      <c r="F50" s="123" t="s">
        <v>64</v>
      </c>
      <c r="G50" s="94"/>
      <c r="H50" s="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49"/>
      <c r="C51" s="49"/>
      <c r="D51" s="49"/>
      <c r="E51" s="49"/>
      <c r="F51" s="129"/>
      <c r="G51" s="130"/>
      <c r="H51" s="7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49"/>
      <c r="C52" s="49"/>
      <c r="D52" s="49"/>
      <c r="E52" s="49"/>
      <c r="F52" s="125"/>
      <c r="G52" s="49"/>
      <c r="H52" s="5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49"/>
      <c r="C53" s="49"/>
      <c r="D53" s="49"/>
      <c r="E53" s="49"/>
      <c r="F53" s="125"/>
      <c r="G53" s="49"/>
      <c r="H53" s="5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49"/>
      <c r="C54" s="49"/>
      <c r="D54" s="49"/>
      <c r="E54" s="49"/>
      <c r="F54" s="125"/>
      <c r="G54" s="49"/>
      <c r="H54" s="5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49"/>
      <c r="C55" s="49"/>
      <c r="D55" s="49"/>
      <c r="E55" s="49"/>
      <c r="F55" s="126"/>
      <c r="G55" s="127"/>
      <c r="H55" s="12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31"/>
      <c r="D57" s="13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1">
    <mergeCell ref="B2:B3"/>
    <mergeCell ref="B19:B26"/>
    <mergeCell ref="C2:H2"/>
    <mergeCell ref="C3:H3"/>
    <mergeCell ref="C4:H4"/>
    <mergeCell ref="G6:H6"/>
    <mergeCell ref="D17:F17"/>
    <mergeCell ref="B18:D18"/>
    <mergeCell ref="E18:H18"/>
    <mergeCell ref="E27:F27"/>
    <mergeCell ref="G27:H27"/>
    <mergeCell ref="C19:F19"/>
    <mergeCell ref="G19:H19"/>
    <mergeCell ref="G20:H20"/>
    <mergeCell ref="G24:H24"/>
    <mergeCell ref="C25:E26"/>
    <mergeCell ref="F25:F26"/>
    <mergeCell ref="C27:D27"/>
    <mergeCell ref="C28:D28"/>
    <mergeCell ref="E28:F28"/>
    <mergeCell ref="G28:H28"/>
    <mergeCell ref="C31:C32"/>
    <mergeCell ref="D31:D32"/>
    <mergeCell ref="E31:F32"/>
    <mergeCell ref="G31:H32"/>
    <mergeCell ref="C40:D40"/>
    <mergeCell ref="C41:D41"/>
    <mergeCell ref="C42:D42"/>
    <mergeCell ref="B57:C57"/>
    <mergeCell ref="D57:F57"/>
    <mergeCell ref="E44:H44"/>
    <mergeCell ref="F45:H45"/>
    <mergeCell ref="F46:H46"/>
    <mergeCell ref="F50:H50"/>
    <mergeCell ref="C33:D33"/>
    <mergeCell ref="E33:F33"/>
    <mergeCell ref="G33:H33"/>
    <mergeCell ref="E35:H35"/>
    <mergeCell ref="B36:C36"/>
    <mergeCell ref="B39:D39"/>
    <mergeCell ref="B40:B41"/>
  </mergeCells>
  <printOptions/>
  <pageMargins bottom="0.75" footer="0.0" header="0.0" left="0.7" right="0.7" top="0.75"/>
  <pageSetup orientation="landscape"/>
  <drawing r:id="rId1"/>
  <legacyDrawing r:id="rId2"/>
  <oleObjects>
    <oleObject progId="Document Acrobat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2016-03-01T09:44:25Z</dcterms:created>
  <dc:creator>Bernard</dc:creator>
</cp:coreProperties>
</file>